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<sst xmlns="http://schemas.openxmlformats.org/spreadsheetml/2006/main" count="143" uniqueCount="131">
  <si>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</si>
  <si>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</si>
  <si>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</si>
  <si>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</si>
  <si>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</si>
  <si>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</si>
  <si>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</si>
  <si>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</si>
  <si>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</si>
  <si>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</si>
  <si>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</si>
  <si>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</si>
  <si>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</si>
  <si>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</si>
  <si>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</si>
  <si>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</si>
  <si>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</si>
  <si>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</si>
  <si>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</si>
  <si>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</si>
  <si>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</si>
  <si>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</si>
  <si>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</si>
  <si>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</si>
  <si>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</si>
  <si>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</si>
  <si>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</si>
  <si>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</si>
  <si>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</si>
  <si>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</si>
  <si>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</si>
  <si>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</si>
  <si>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</si>
  <si>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</si>
  <si>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</si>
  <si>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</si>
  <si>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</si>
  <si>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</si>
  <si>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</si>
  <si>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</si>
  <si>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</si>
  <si>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</si>
  <si>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</si>
  <si>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</si>
  <si>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</si>
  <si>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</si>
  <si>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</si>
  <si>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</si>
  <si>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</si>
  <si>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</si>
  <si>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</si>
  <si>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</si>
  <si>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</si>
  <si>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</si>
  <si>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</si>
  <si>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</si>
  <si>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</si>
  <si>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</si>
  <si>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</si>
  <si>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</si>
  <si>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</si>
  <si>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</si>
  <si>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</si>
  <si>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</si>
  <si>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</si>
  <si>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</si>
  <si>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</si>
  <si>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</si>
  <si>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</si>
  <si>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</si>
  <si>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</si>
  <si>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</si>
  <si>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</si>
  <si>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</si>
  <si>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</si>
  <si>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</si>
  <si>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</si>
  <si>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</si>
  <si>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</si>
  <si>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</si>
  <si>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</si>
  <si>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</si>
  <si>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</si>
  <si>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</si>
  <si>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</si>
  <si>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</si>
  <si>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</si>
  <si>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</si>
  <si>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</si>
  <si>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</si>
  <si>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</si>
  <si>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</si>
  <si>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</si>
  <si>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</si>
  <si>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</si>
  <si>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</si>
  <si>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</si>
  <si>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</si>
  <si>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</si>
  <si>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</si>
  <si>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</si>
  <si>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</si>
  <si>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про виконання загального фонду бюджету Нетішинської міської ТГ </t>
  </si>
  <si>
    <t>Найменування доходів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</si>
  <si>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</si>
  <si>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</si>
  <si>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</si>
  <si>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</si>
  <si>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</si>
  <si>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</si>
  <si>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</si>
  <si>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</si>
  <si>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</si>
  <si>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</si>
  <si>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</si>
  <si>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</si>
  <si>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</si>
  <si>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</si>
  <si>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</si>
  <si>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</si>
  <si>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</si>
  <si>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</si>
  <si>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за січень - червень 2022 року</t>
  </si>
  <si>
    <t>Виконано за січень - червень 2022 року</t>
  </si>
  <si>
    <t xml:space="preserve">Рентна плата за користування надрами місцевого значення </t>
  </si>
  <si>
    <t>Секретар міської ради</t>
  </si>
  <si>
    <t>Іван РОМАНЮК</t>
  </si>
  <si>
    <t>ЗАТВЕРДЖЕНО</t>
  </si>
  <si>
    <t>VIIІ скликання</t>
  </si>
  <si>
    <t>__.__.2022 № __/_____</t>
  </si>
  <si>
    <t>Рішення                        сесії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</si>
</sst>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8" fillId="0" borderId="1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="90" zoomScaleSheetLayoutView="90" zoomScalePageLayoutView="0" workbookViewId="0" topLeftCell="A127">
      <selection activeCell="E134" sqref="E13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39"/>
      <c r="C1" s="97" t="s">
        <v>101</v>
      </c>
      <c r="D1" s="97"/>
      <c r="E1" s="98"/>
      <c r="F1" s="98"/>
    </row>
    <row r="2" spans="2:6" ht="18.75">
      <c r="B2" s="39"/>
      <c r="C2" s="99" t="s">
        <v>127</v>
      </c>
      <c r="D2" s="99"/>
      <c r="E2" s="99"/>
      <c r="F2" s="99"/>
    </row>
    <row r="3" spans="2:6" ht="18.75">
      <c r="B3" s="39"/>
      <c r="C3" s="99" t="s">
        <v>130</v>
      </c>
      <c r="D3" s="99"/>
      <c r="E3" s="99"/>
      <c r="F3" s="99"/>
    </row>
    <row r="4" spans="2:6" ht="18.75">
      <c r="B4" s="39"/>
      <c r="C4" s="97" t="s">
        <v>100</v>
      </c>
      <c r="D4" s="97"/>
      <c r="E4" s="97"/>
      <c r="F4" s="97"/>
    </row>
    <row r="5" spans="2:6" ht="15.75" customHeight="1">
      <c r="B5" s="39"/>
      <c r="C5" s="100" t="s">
        <v>128</v>
      </c>
      <c r="D5" s="100"/>
      <c r="E5" s="100"/>
      <c r="F5" s="100"/>
    </row>
    <row r="6" spans="2:6" ht="15.75" customHeight="1">
      <c r="B6" s="39"/>
      <c r="C6" s="99" t="s">
        <v>129</v>
      </c>
      <c r="D6" s="99"/>
      <c r="E6" s="99"/>
      <c r="F6" s="99"/>
    </row>
    <row r="7" spans="2:5" ht="7.5" customHeight="1">
      <c r="B7" s="39"/>
      <c r="C7" s="39"/>
      <c r="D7" s="39"/>
      <c r="E7" s="39"/>
    </row>
    <row r="8" spans="1:5" ht="16.5">
      <c r="A8" s="88" t="s">
        <v>33</v>
      </c>
      <c r="B8" s="89"/>
      <c r="C8" s="89"/>
      <c r="D8" s="89"/>
      <c r="E8" s="89"/>
    </row>
    <row r="9" spans="1:5" ht="16.5">
      <c r="A9" s="88" t="s">
        <v>102</v>
      </c>
      <c r="B9" s="89"/>
      <c r="C9" s="89"/>
      <c r="D9" s="89"/>
      <c r="E9" s="89"/>
    </row>
    <row r="10" spans="1:5" ht="16.5">
      <c r="A10" s="88" t="s">
        <v>122</v>
      </c>
      <c r="B10" s="91"/>
      <c r="C10" s="91"/>
      <c r="D10" s="91"/>
      <c r="E10" s="91"/>
    </row>
    <row r="11" spans="1:5" ht="16.5">
      <c r="A11" s="78"/>
      <c r="B11" s="35"/>
      <c r="C11" s="35"/>
      <c r="D11" s="35"/>
      <c r="E11" s="35"/>
    </row>
    <row r="12" spans="1:5" ht="18" customHeight="1">
      <c r="A12" s="92" t="s">
        <v>105</v>
      </c>
      <c r="B12" s="92"/>
      <c r="C12" s="93"/>
      <c r="D12" s="93"/>
      <c r="E12" s="44" t="s">
        <v>114</v>
      </c>
    </row>
    <row r="13" spans="1:5" ht="12.75" customHeight="1">
      <c r="A13" s="94" t="s">
        <v>31</v>
      </c>
      <c r="B13" s="94" t="s">
        <v>103</v>
      </c>
      <c r="C13" s="90" t="s">
        <v>107</v>
      </c>
      <c r="D13" s="90" t="s">
        <v>123</v>
      </c>
      <c r="E13" s="90" t="s">
        <v>108</v>
      </c>
    </row>
    <row r="14" spans="1:5" ht="74.25" customHeight="1">
      <c r="A14" s="94"/>
      <c r="B14" s="94"/>
      <c r="C14" s="90"/>
      <c r="D14" s="90"/>
      <c r="E14" s="90"/>
    </row>
    <row r="15" spans="1:5" ht="12.75">
      <c r="A15" s="9">
        <v>10000000</v>
      </c>
      <c r="B15" s="10" t="s">
        <v>62</v>
      </c>
      <c r="C15" s="17">
        <f>C16+C24+C32+C40</f>
        <v>452551300</v>
      </c>
      <c r="D15" s="17">
        <f>D16+D24+D32+D40</f>
        <v>254174397.54</v>
      </c>
      <c r="E15" s="19">
        <f aca="true" t="shared" si="0" ref="E15:E49">+D15/C15*100</f>
        <v>56.16477016859746</v>
      </c>
    </row>
    <row r="16" spans="1:5" ht="25.5">
      <c r="A16" s="11">
        <v>11000000</v>
      </c>
      <c r="B16" s="10" t="s">
        <v>60</v>
      </c>
      <c r="C16" s="17">
        <f>C17+C22</f>
        <v>386539700</v>
      </c>
      <c r="D16" s="17">
        <f>D17+D22</f>
        <v>218633244.76999998</v>
      </c>
      <c r="E16" s="19">
        <f t="shared" si="0"/>
        <v>56.56165324544929</v>
      </c>
    </row>
    <row r="17" spans="1:5" ht="12.75">
      <c r="A17" s="11">
        <v>11010000</v>
      </c>
      <c r="B17" s="10" t="s">
        <v>61</v>
      </c>
      <c r="C17" s="17">
        <f>SUM(C18:C21)</f>
        <v>386249900</v>
      </c>
      <c r="D17" s="17">
        <f>SUM(D18:D21)</f>
        <v>218341423.17</v>
      </c>
      <c r="E17" s="19">
        <f t="shared" si="0"/>
        <v>56.528538433278555</v>
      </c>
    </row>
    <row r="18" spans="1:5" ht="25.5">
      <c r="A18" s="12">
        <v>11010100</v>
      </c>
      <c r="B18" s="34" t="s">
        <v>32</v>
      </c>
      <c r="C18" s="18">
        <v>360693600</v>
      </c>
      <c r="D18" s="18">
        <v>199622163.69</v>
      </c>
      <c r="E18" s="20">
        <f t="shared" si="0"/>
        <v>55.343971639640955</v>
      </c>
    </row>
    <row r="19" spans="1:5" ht="51">
      <c r="A19" s="12">
        <v>11010200</v>
      </c>
      <c r="B19" s="34" t="s">
        <v>1</v>
      </c>
      <c r="C19" s="18">
        <v>21632800</v>
      </c>
      <c r="D19" s="18">
        <v>16922246.71</v>
      </c>
      <c r="E19" s="20">
        <f t="shared" si="0"/>
        <v>78.22494873525388</v>
      </c>
    </row>
    <row r="20" spans="1:5" ht="25.5">
      <c r="A20" s="12">
        <v>11010400</v>
      </c>
      <c r="B20" s="34" t="s">
        <v>2</v>
      </c>
      <c r="C20" s="18">
        <v>2212200</v>
      </c>
      <c r="D20" s="18">
        <v>983061.7</v>
      </c>
      <c r="E20" s="20">
        <f t="shared" si="0"/>
        <v>44.43819274929934</v>
      </c>
    </row>
    <row r="21" spans="1:5" ht="25.5">
      <c r="A21" s="12">
        <v>11010500</v>
      </c>
      <c r="B21" s="13" t="s">
        <v>3</v>
      </c>
      <c r="C21" s="18">
        <v>1711300</v>
      </c>
      <c r="D21" s="18">
        <v>813951.07</v>
      </c>
      <c r="E21" s="20">
        <f t="shared" si="0"/>
        <v>47.56331852977269</v>
      </c>
    </row>
    <row r="22" spans="1:5" ht="12.75">
      <c r="A22" s="11">
        <v>11020000</v>
      </c>
      <c r="B22" s="10" t="s">
        <v>4</v>
      </c>
      <c r="C22" s="17">
        <f>C23</f>
        <v>289800</v>
      </c>
      <c r="D22" s="17">
        <f>D23</f>
        <v>291821.6</v>
      </c>
      <c r="E22" s="19">
        <f t="shared" si="0"/>
        <v>100.6975845410628</v>
      </c>
    </row>
    <row r="23" spans="1:5" ht="25.5">
      <c r="A23" s="12">
        <v>11020200</v>
      </c>
      <c r="B23" s="13" t="s">
        <v>40</v>
      </c>
      <c r="C23" s="18">
        <v>289800</v>
      </c>
      <c r="D23" s="18">
        <v>291821.6</v>
      </c>
      <c r="E23" s="20">
        <f t="shared" si="0"/>
        <v>100.6975845410628</v>
      </c>
    </row>
    <row r="24" spans="1:5" ht="12.75">
      <c r="A24" s="11">
        <v>13000000</v>
      </c>
      <c r="B24" s="10" t="s">
        <v>5</v>
      </c>
      <c r="C24" s="17">
        <f>C25+C28+C30</f>
        <v>1633600</v>
      </c>
      <c r="D24" s="17">
        <f>D25+D28+D30</f>
        <v>655196.65</v>
      </c>
      <c r="E24" s="19">
        <f t="shared" si="0"/>
        <v>40.107532443682665</v>
      </c>
    </row>
    <row r="25" spans="1:5" ht="12.75">
      <c r="A25" s="11">
        <v>13010000</v>
      </c>
      <c r="B25" s="10" t="s">
        <v>6</v>
      </c>
      <c r="C25" s="17">
        <f>C27+C26</f>
        <v>143300</v>
      </c>
      <c r="D25" s="17">
        <f>D27+D26</f>
        <v>22756.989999999998</v>
      </c>
      <c r="E25" s="19">
        <f t="shared" si="0"/>
        <v>15.880662944870899</v>
      </c>
    </row>
    <row r="26" spans="1:5" ht="25.5">
      <c r="A26" s="12">
        <v>13010100</v>
      </c>
      <c r="B26" s="29" t="s">
        <v>81</v>
      </c>
      <c r="C26" s="18">
        <v>33300</v>
      </c>
      <c r="D26" s="18">
        <v>8423.55</v>
      </c>
      <c r="E26" s="20">
        <f t="shared" si="0"/>
        <v>25.29594594594594</v>
      </c>
    </row>
    <row r="27" spans="1:5" ht="38.25">
      <c r="A27" s="12">
        <v>13010200</v>
      </c>
      <c r="B27" s="13" t="s">
        <v>41</v>
      </c>
      <c r="C27" s="18">
        <v>110000</v>
      </c>
      <c r="D27" s="18">
        <v>14333.44</v>
      </c>
      <c r="E27" s="20">
        <f t="shared" si="0"/>
        <v>13.0304</v>
      </c>
    </row>
    <row r="28" spans="1:5" ht="12.75" customHeight="1">
      <c r="A28" s="11">
        <v>13030000</v>
      </c>
      <c r="B28" s="67" t="s">
        <v>91</v>
      </c>
      <c r="C28" s="68">
        <f>+C29</f>
        <v>238200</v>
      </c>
      <c r="D28" s="68">
        <f>+D29</f>
        <v>111327.08</v>
      </c>
      <c r="E28" s="74">
        <f t="shared" si="0"/>
        <v>46.7368094038623</v>
      </c>
    </row>
    <row r="29" spans="1:5" ht="25.5">
      <c r="A29" s="12">
        <v>13030100</v>
      </c>
      <c r="B29" s="69" t="s">
        <v>92</v>
      </c>
      <c r="C29" s="32">
        <v>238200</v>
      </c>
      <c r="D29" s="32">
        <v>111327.08</v>
      </c>
      <c r="E29" s="31">
        <f t="shared" si="0"/>
        <v>46.7368094038623</v>
      </c>
    </row>
    <row r="30" spans="1:5" ht="12.75">
      <c r="A30" s="87">
        <v>13040000</v>
      </c>
      <c r="B30" s="85" t="s">
        <v>124</v>
      </c>
      <c r="C30" s="33">
        <f>C31</f>
        <v>1252100</v>
      </c>
      <c r="D30" s="33">
        <f>D31</f>
        <v>521112.58</v>
      </c>
      <c r="E30" s="74">
        <f t="shared" si="0"/>
        <v>41.619086334957274</v>
      </c>
    </row>
    <row r="31" spans="1:5" ht="25.5">
      <c r="A31" s="12">
        <v>13040100</v>
      </c>
      <c r="B31" s="69" t="s">
        <v>93</v>
      </c>
      <c r="C31" s="32">
        <v>1252100</v>
      </c>
      <c r="D31" s="32">
        <v>521112.58</v>
      </c>
      <c r="E31" s="31">
        <f t="shared" si="0"/>
        <v>41.619086334957274</v>
      </c>
    </row>
    <row r="32" spans="1:5" ht="12.75">
      <c r="A32" s="11">
        <v>14000000</v>
      </c>
      <c r="B32" s="10" t="s">
        <v>7</v>
      </c>
      <c r="C32" s="17">
        <f>C37+C33+C35</f>
        <v>7654300</v>
      </c>
      <c r="D32" s="17">
        <f>D37+D33+D35</f>
        <v>5247806.5600000005</v>
      </c>
      <c r="E32" s="19">
        <f t="shared" si="0"/>
        <v>68.56024143292007</v>
      </c>
    </row>
    <row r="33" spans="1:5" ht="25.5">
      <c r="A33" s="11">
        <v>14020000</v>
      </c>
      <c r="B33" s="21" t="s">
        <v>65</v>
      </c>
      <c r="C33" s="17">
        <f>C34</f>
        <v>389300</v>
      </c>
      <c r="D33" s="17">
        <f>D34</f>
        <v>199140.23</v>
      </c>
      <c r="E33" s="19">
        <f t="shared" si="0"/>
        <v>51.153411250963266</v>
      </c>
    </row>
    <row r="34" spans="1:5" ht="12.75">
      <c r="A34" s="12">
        <v>14021900</v>
      </c>
      <c r="B34" s="13" t="s">
        <v>64</v>
      </c>
      <c r="C34" s="18">
        <v>389300</v>
      </c>
      <c r="D34" s="18">
        <v>199140.23</v>
      </c>
      <c r="E34" s="20">
        <f t="shared" si="0"/>
        <v>51.153411250963266</v>
      </c>
    </row>
    <row r="35" spans="1:5" ht="25.5">
      <c r="A35" s="11">
        <v>14030000</v>
      </c>
      <c r="B35" s="21" t="s">
        <v>66</v>
      </c>
      <c r="C35" s="17">
        <f>C36</f>
        <v>765000</v>
      </c>
      <c r="D35" s="17">
        <f>D36</f>
        <v>674452.8</v>
      </c>
      <c r="E35" s="19">
        <f t="shared" si="0"/>
        <v>88.16376470588236</v>
      </c>
    </row>
    <row r="36" spans="1:5" ht="12.75">
      <c r="A36" s="12">
        <v>14031900</v>
      </c>
      <c r="B36" s="13" t="s">
        <v>64</v>
      </c>
      <c r="C36" s="18">
        <v>765000</v>
      </c>
      <c r="D36" s="18">
        <v>674452.8</v>
      </c>
      <c r="E36" s="20">
        <f t="shared" si="0"/>
        <v>88.16376470588236</v>
      </c>
    </row>
    <row r="37" spans="1:5" ht="25.5">
      <c r="A37" s="11">
        <v>14040000</v>
      </c>
      <c r="B37" s="10" t="s">
        <v>39</v>
      </c>
      <c r="C37" s="17">
        <f>C38+C39</f>
        <v>6500000</v>
      </c>
      <c r="D37" s="17">
        <f>D38+D39</f>
        <v>4374213.53</v>
      </c>
      <c r="E37" s="19">
        <f t="shared" si="0"/>
        <v>67.29559276923077</v>
      </c>
    </row>
    <row r="38" spans="1:5" ht="63.75">
      <c r="A38" s="80">
        <v>14040100</v>
      </c>
      <c r="B38" s="81" t="s">
        <v>115</v>
      </c>
      <c r="C38" s="18">
        <v>400000</v>
      </c>
      <c r="D38" s="18">
        <v>461258.2</v>
      </c>
      <c r="E38" s="20">
        <f>+D38/C38*100</f>
        <v>115.31455</v>
      </c>
    </row>
    <row r="39" spans="1:5" ht="51">
      <c r="A39" s="28">
        <v>14040200</v>
      </c>
      <c r="B39" s="81" t="s">
        <v>116</v>
      </c>
      <c r="C39" s="18">
        <v>6100000</v>
      </c>
      <c r="D39" s="18">
        <v>3912955.33</v>
      </c>
      <c r="E39" s="20">
        <f t="shared" si="0"/>
        <v>64.14680868852459</v>
      </c>
    </row>
    <row r="40" spans="1:5" ht="25.5">
      <c r="A40" s="11">
        <v>18000000</v>
      </c>
      <c r="B40" s="75" t="s">
        <v>95</v>
      </c>
      <c r="C40" s="33">
        <f>C41+C51+C54</f>
        <v>56723700</v>
      </c>
      <c r="D40" s="17">
        <f>D41+D51+D54</f>
        <v>29638149.560000002</v>
      </c>
      <c r="E40" s="19">
        <f t="shared" si="0"/>
        <v>52.25002875341348</v>
      </c>
    </row>
    <row r="41" spans="1:5" ht="12.75">
      <c r="A41" s="11">
        <v>18010000</v>
      </c>
      <c r="B41" s="76" t="s">
        <v>8</v>
      </c>
      <c r="C41" s="33">
        <f>SUM(C42:C50)</f>
        <v>29996400</v>
      </c>
      <c r="D41" s="17">
        <f>SUM(D42:D50)</f>
        <v>15047358.83</v>
      </c>
      <c r="E41" s="19">
        <f t="shared" si="0"/>
        <v>50.16388243255857</v>
      </c>
    </row>
    <row r="42" spans="1:5" ht="25.5" customHeight="1">
      <c r="A42" s="12">
        <v>18010100</v>
      </c>
      <c r="B42" s="13" t="s">
        <v>49</v>
      </c>
      <c r="C42" s="18">
        <v>19200</v>
      </c>
      <c r="D42" s="18">
        <v>7312.87</v>
      </c>
      <c r="E42" s="20">
        <f t="shared" si="0"/>
        <v>38.08786458333333</v>
      </c>
    </row>
    <row r="43" spans="1:5" ht="25.5" customHeight="1">
      <c r="A43" s="12">
        <v>18010200</v>
      </c>
      <c r="B43" s="13" t="s">
        <v>42</v>
      </c>
      <c r="C43" s="18">
        <v>266700</v>
      </c>
      <c r="D43" s="18">
        <v>32211.54</v>
      </c>
      <c r="E43" s="20">
        <f t="shared" si="0"/>
        <v>12.077817772778403</v>
      </c>
    </row>
    <row r="44" spans="1:5" ht="25.5" customHeight="1">
      <c r="A44" s="12">
        <v>18010300</v>
      </c>
      <c r="B44" s="14" t="s">
        <v>67</v>
      </c>
      <c r="C44" s="18">
        <v>525300</v>
      </c>
      <c r="D44" s="18">
        <v>41693.65</v>
      </c>
      <c r="E44" s="20">
        <f t="shared" si="0"/>
        <v>7.93711212640396</v>
      </c>
    </row>
    <row r="45" spans="1:5" ht="38.25">
      <c r="A45" s="12">
        <v>18010400</v>
      </c>
      <c r="B45" s="13" t="s">
        <v>43</v>
      </c>
      <c r="C45" s="18">
        <v>1569800</v>
      </c>
      <c r="D45" s="18">
        <v>556498.87</v>
      </c>
      <c r="E45" s="20">
        <f t="shared" si="0"/>
        <v>35.45030386036438</v>
      </c>
    </row>
    <row r="46" spans="1:5" ht="12.75">
      <c r="A46" s="12">
        <v>18010500</v>
      </c>
      <c r="B46" s="13" t="s">
        <v>9</v>
      </c>
      <c r="C46" s="18">
        <v>19974800</v>
      </c>
      <c r="D46" s="18">
        <v>10879753.55</v>
      </c>
      <c r="E46" s="20">
        <f t="shared" si="0"/>
        <v>54.46739666980396</v>
      </c>
    </row>
    <row r="47" spans="1:5" ht="12.75">
      <c r="A47" s="12">
        <v>18010600</v>
      </c>
      <c r="B47" s="13" t="s">
        <v>10</v>
      </c>
      <c r="C47" s="18">
        <v>5864100</v>
      </c>
      <c r="D47" s="18">
        <v>2829950.53</v>
      </c>
      <c r="E47" s="20">
        <f t="shared" si="0"/>
        <v>48.25890639654848</v>
      </c>
    </row>
    <row r="48" spans="1:5" ht="12.75">
      <c r="A48" s="12">
        <v>18010700</v>
      </c>
      <c r="B48" s="13" t="s">
        <v>11</v>
      </c>
      <c r="C48" s="18">
        <v>260000</v>
      </c>
      <c r="D48" s="18">
        <v>45880.94</v>
      </c>
      <c r="E48" s="20">
        <f t="shared" si="0"/>
        <v>17.646515384615384</v>
      </c>
    </row>
    <row r="49" spans="1:5" ht="12.75">
      <c r="A49" s="12">
        <v>18010900</v>
      </c>
      <c r="B49" s="13" t="s">
        <v>12</v>
      </c>
      <c r="C49" s="18">
        <v>1512400</v>
      </c>
      <c r="D49" s="18">
        <v>649890.21</v>
      </c>
      <c r="E49" s="20">
        <f t="shared" si="0"/>
        <v>42.97078881248347</v>
      </c>
    </row>
    <row r="50" spans="1:5" ht="12.75">
      <c r="A50" s="12">
        <v>18011000</v>
      </c>
      <c r="B50" s="13" t="s">
        <v>109</v>
      </c>
      <c r="C50" s="18">
        <v>4100</v>
      </c>
      <c r="D50" s="18">
        <v>4166.67</v>
      </c>
      <c r="E50" s="20"/>
    </row>
    <row r="51" spans="1:5" ht="12.75">
      <c r="A51" s="11">
        <v>18030000</v>
      </c>
      <c r="B51" s="10" t="s">
        <v>13</v>
      </c>
      <c r="C51" s="17">
        <f>C52+C53</f>
        <v>148200</v>
      </c>
      <c r="D51" s="17">
        <f>D52+D53</f>
        <v>69552.5</v>
      </c>
      <c r="E51" s="19">
        <f aca="true" t="shared" si="1" ref="E51:E62">+D51/C51*100</f>
        <v>46.93151147098516</v>
      </c>
    </row>
    <row r="52" spans="1:5" ht="12.75">
      <c r="A52" s="12">
        <v>18030100</v>
      </c>
      <c r="B52" s="13" t="s">
        <v>14</v>
      </c>
      <c r="C52" s="18">
        <v>22300</v>
      </c>
      <c r="D52" s="18">
        <v>7620</v>
      </c>
      <c r="E52" s="20">
        <f t="shared" si="1"/>
        <v>34.17040358744395</v>
      </c>
    </row>
    <row r="53" spans="1:5" ht="12.75">
      <c r="A53" s="12">
        <v>18030200</v>
      </c>
      <c r="B53" s="13" t="s">
        <v>15</v>
      </c>
      <c r="C53" s="18">
        <v>125900</v>
      </c>
      <c r="D53" s="18">
        <v>61932.5</v>
      </c>
      <c r="E53" s="20">
        <f t="shared" si="1"/>
        <v>49.19181890389198</v>
      </c>
    </row>
    <row r="54" spans="1:5" ht="12.75">
      <c r="A54" s="11">
        <v>18050000</v>
      </c>
      <c r="B54" s="10" t="s">
        <v>16</v>
      </c>
      <c r="C54" s="17">
        <f>SUM(C55:C58)</f>
        <v>26579100</v>
      </c>
      <c r="D54" s="17">
        <f>SUM(D55:D58)</f>
        <v>14521238.23</v>
      </c>
      <c r="E54" s="19">
        <f t="shared" si="1"/>
        <v>54.634047917348596</v>
      </c>
    </row>
    <row r="55" spans="1:5" ht="12.75">
      <c r="A55" s="28">
        <v>18050200</v>
      </c>
      <c r="B55" s="29" t="s">
        <v>117</v>
      </c>
      <c r="C55" s="18">
        <v>0</v>
      </c>
      <c r="D55" s="18">
        <v>368.93</v>
      </c>
      <c r="E55" s="20"/>
    </row>
    <row r="56" spans="1:5" ht="12.75">
      <c r="A56" s="12">
        <v>18050300</v>
      </c>
      <c r="B56" s="13" t="s">
        <v>17</v>
      </c>
      <c r="C56" s="18">
        <v>2655700</v>
      </c>
      <c r="D56" s="18">
        <v>1199713.9</v>
      </c>
      <c r="E56" s="20">
        <f t="shared" si="1"/>
        <v>45.17505365816922</v>
      </c>
    </row>
    <row r="57" spans="1:5" ht="12.75">
      <c r="A57" s="12">
        <v>18050400</v>
      </c>
      <c r="B57" s="13" t="s">
        <v>18</v>
      </c>
      <c r="C57" s="18">
        <v>23688200</v>
      </c>
      <c r="D57" s="18">
        <v>13255021.46</v>
      </c>
      <c r="E57" s="20">
        <f t="shared" si="1"/>
        <v>55.95622064994386</v>
      </c>
    </row>
    <row r="58" spans="1:5" ht="38.25">
      <c r="A58" s="12">
        <v>18050500</v>
      </c>
      <c r="B58" s="13" t="s">
        <v>19</v>
      </c>
      <c r="C58" s="18">
        <v>235200</v>
      </c>
      <c r="D58" s="18">
        <v>66133.94</v>
      </c>
      <c r="E58" s="20">
        <f t="shared" si="1"/>
        <v>28.118171768707484</v>
      </c>
    </row>
    <row r="59" spans="1:5" ht="12.75">
      <c r="A59" s="11">
        <v>20000000</v>
      </c>
      <c r="B59" s="10" t="s">
        <v>21</v>
      </c>
      <c r="C59" s="17">
        <f>C60+C67+C80</f>
        <v>2621000</v>
      </c>
      <c r="D59" s="17">
        <f>D60+D67+D80</f>
        <v>1860902.37</v>
      </c>
      <c r="E59" s="19">
        <f t="shared" si="1"/>
        <v>70.99970888973675</v>
      </c>
    </row>
    <row r="60" spans="1:5" ht="12.75">
      <c r="A60" s="11">
        <v>21000000</v>
      </c>
      <c r="B60" s="10" t="s">
        <v>44</v>
      </c>
      <c r="C60" s="17">
        <f>C61+C63</f>
        <v>392200</v>
      </c>
      <c r="D60" s="17">
        <f>D61+D63</f>
        <v>339397</v>
      </c>
      <c r="E60" s="19">
        <f t="shared" si="1"/>
        <v>86.53671596124425</v>
      </c>
    </row>
    <row r="61" spans="1:5" ht="63.75">
      <c r="A61" s="11">
        <v>21010000</v>
      </c>
      <c r="B61" s="10" t="s">
        <v>79</v>
      </c>
      <c r="C61" s="17">
        <f>C62</f>
        <v>228700</v>
      </c>
      <c r="D61" s="17">
        <f>D62</f>
        <v>232570</v>
      </c>
      <c r="E61" s="19">
        <f t="shared" si="1"/>
        <v>101.69217315260167</v>
      </c>
    </row>
    <row r="62" spans="1:5" ht="25.5" customHeight="1">
      <c r="A62" s="12">
        <v>21010300</v>
      </c>
      <c r="B62" s="13" t="s">
        <v>45</v>
      </c>
      <c r="C62" s="18">
        <v>228700</v>
      </c>
      <c r="D62" s="18">
        <v>232570</v>
      </c>
      <c r="E62" s="20">
        <f t="shared" si="1"/>
        <v>101.69217315260167</v>
      </c>
    </row>
    <row r="63" spans="1:5" ht="12.75">
      <c r="A63" s="11">
        <v>21080000</v>
      </c>
      <c r="B63" s="10" t="s">
        <v>51</v>
      </c>
      <c r="C63" s="17">
        <f>C64+C65+C66</f>
        <v>163500</v>
      </c>
      <c r="D63" s="17">
        <f>D64+D65+D66</f>
        <v>106827</v>
      </c>
      <c r="E63" s="19">
        <f>+D63/C63*100</f>
        <v>65.33761467889909</v>
      </c>
    </row>
    <row r="64" spans="1:5" ht="12.75">
      <c r="A64" s="71">
        <v>21081100</v>
      </c>
      <c r="B64" s="13" t="s">
        <v>46</v>
      </c>
      <c r="C64" s="18">
        <v>104500</v>
      </c>
      <c r="D64" s="18">
        <v>48382</v>
      </c>
      <c r="E64" s="20">
        <f>+D64/C64*100</f>
        <v>46.298564593301435</v>
      </c>
    </row>
    <row r="65" spans="1:5" ht="25.5" customHeight="1">
      <c r="A65" s="12">
        <v>21081500</v>
      </c>
      <c r="B65" s="15" t="s">
        <v>68</v>
      </c>
      <c r="C65" s="18">
        <v>30600</v>
      </c>
      <c r="D65" s="18">
        <v>30600</v>
      </c>
      <c r="E65" s="20">
        <f aca="true" t="shared" si="2" ref="E65:E77">+D65/C65*100</f>
        <v>100</v>
      </c>
    </row>
    <row r="66" spans="1:5" ht="51" customHeight="1">
      <c r="A66" s="12">
        <v>21082400</v>
      </c>
      <c r="B66" s="79" t="s">
        <v>110</v>
      </c>
      <c r="C66" s="18">
        <v>28400</v>
      </c>
      <c r="D66" s="18">
        <v>27845</v>
      </c>
      <c r="E66" s="20">
        <f t="shared" si="2"/>
        <v>98.04577464788733</v>
      </c>
    </row>
    <row r="67" spans="1:5" ht="25.5">
      <c r="A67" s="11">
        <v>22000000</v>
      </c>
      <c r="B67" s="10" t="s">
        <v>47</v>
      </c>
      <c r="C67" s="17">
        <f>C68+C74+C76</f>
        <v>2167500</v>
      </c>
      <c r="D67" s="17">
        <f>D68+D74+D76</f>
        <v>1449272.58</v>
      </c>
      <c r="E67" s="19">
        <f t="shared" si="2"/>
        <v>66.86378685121107</v>
      </c>
    </row>
    <row r="68" spans="1:5" ht="12.75">
      <c r="A68" s="11">
        <v>22010000</v>
      </c>
      <c r="B68" s="10" t="s">
        <v>22</v>
      </c>
      <c r="C68" s="17">
        <f>SUM(C69:C73)</f>
        <v>1001900</v>
      </c>
      <c r="D68" s="17">
        <f>SUM(D69:D73)</f>
        <v>897196.86</v>
      </c>
      <c r="E68" s="19">
        <f t="shared" si="2"/>
        <v>89.54954187044615</v>
      </c>
    </row>
    <row r="69" spans="1:5" ht="51">
      <c r="A69" s="12">
        <v>22010200</v>
      </c>
      <c r="B69" s="29" t="s">
        <v>111</v>
      </c>
      <c r="C69" s="18">
        <v>34400</v>
      </c>
      <c r="D69" s="18">
        <v>34707</v>
      </c>
      <c r="E69" s="20">
        <f t="shared" si="2"/>
        <v>100.89244186046511</v>
      </c>
    </row>
    <row r="70" spans="1:5" ht="26.25" customHeight="1">
      <c r="A70" s="16">
        <v>22010300</v>
      </c>
      <c r="B70" s="15" t="s">
        <v>80</v>
      </c>
      <c r="C70" s="18">
        <v>3600</v>
      </c>
      <c r="D70" s="18">
        <v>0</v>
      </c>
      <c r="E70" s="20">
        <f>+D70/C70*100</f>
        <v>0</v>
      </c>
    </row>
    <row r="71" spans="1:5" ht="12.75">
      <c r="A71" s="12">
        <v>22012500</v>
      </c>
      <c r="B71" s="13" t="s">
        <v>23</v>
      </c>
      <c r="C71" s="18">
        <v>900000</v>
      </c>
      <c r="D71" s="18">
        <v>836469.86</v>
      </c>
      <c r="E71" s="20">
        <f t="shared" si="2"/>
        <v>92.94109555555555</v>
      </c>
    </row>
    <row r="72" spans="1:5" ht="25.5">
      <c r="A72" s="16">
        <v>22012600</v>
      </c>
      <c r="B72" s="15" t="s">
        <v>63</v>
      </c>
      <c r="C72" s="18">
        <v>61500</v>
      </c>
      <c r="D72" s="18">
        <v>23540</v>
      </c>
      <c r="E72" s="20">
        <f t="shared" si="2"/>
        <v>38.27642276422764</v>
      </c>
    </row>
    <row r="73" spans="1:5" ht="51">
      <c r="A73" s="16">
        <v>22012900</v>
      </c>
      <c r="B73" s="29" t="s">
        <v>112</v>
      </c>
      <c r="C73" s="18">
        <v>2400</v>
      </c>
      <c r="D73" s="18">
        <v>2480</v>
      </c>
      <c r="E73" s="20">
        <f t="shared" si="2"/>
        <v>103.33333333333334</v>
      </c>
    </row>
    <row r="74" spans="1:5" ht="25.5">
      <c r="A74" s="11">
        <v>22080000</v>
      </c>
      <c r="B74" s="10" t="s">
        <v>52</v>
      </c>
      <c r="C74" s="17">
        <f>C75</f>
        <v>955400</v>
      </c>
      <c r="D74" s="17">
        <f>D75</f>
        <v>472788.95</v>
      </c>
      <c r="E74" s="19">
        <f t="shared" si="2"/>
        <v>49.48596922754867</v>
      </c>
    </row>
    <row r="75" spans="1:5" ht="25.5" customHeight="1">
      <c r="A75" s="12">
        <v>22080400</v>
      </c>
      <c r="B75" s="13" t="s">
        <v>53</v>
      </c>
      <c r="C75" s="18">
        <v>955400</v>
      </c>
      <c r="D75" s="18">
        <v>472788.95</v>
      </c>
      <c r="E75" s="20">
        <f t="shared" si="2"/>
        <v>49.48596922754867</v>
      </c>
    </row>
    <row r="76" spans="1:5" ht="12.75">
      <c r="A76" s="11">
        <v>22090000</v>
      </c>
      <c r="B76" s="10" t="s">
        <v>24</v>
      </c>
      <c r="C76" s="17">
        <f>C77+C79+C78</f>
        <v>210200</v>
      </c>
      <c r="D76" s="17">
        <f>D77+D79+D78</f>
        <v>79286.77</v>
      </c>
      <c r="E76" s="19">
        <f t="shared" si="2"/>
        <v>37.71968125594672</v>
      </c>
    </row>
    <row r="77" spans="1:5" ht="38.25">
      <c r="A77" s="12">
        <v>22090100</v>
      </c>
      <c r="B77" s="13" t="s">
        <v>25</v>
      </c>
      <c r="C77" s="18">
        <v>205000</v>
      </c>
      <c r="D77" s="18">
        <v>76735.57</v>
      </c>
      <c r="E77" s="20">
        <f t="shared" si="2"/>
        <v>37.43198536585366</v>
      </c>
    </row>
    <row r="78" spans="1:5" ht="12.75">
      <c r="A78" s="12">
        <v>22090200</v>
      </c>
      <c r="B78" s="72" t="s">
        <v>94</v>
      </c>
      <c r="C78" s="18">
        <v>0</v>
      </c>
      <c r="D78" s="18">
        <v>1.2</v>
      </c>
      <c r="E78" s="20"/>
    </row>
    <row r="79" spans="1:5" ht="25.5">
      <c r="A79" s="12">
        <v>22090400</v>
      </c>
      <c r="B79" s="73" t="s">
        <v>48</v>
      </c>
      <c r="C79" s="18">
        <v>5200</v>
      </c>
      <c r="D79" s="18">
        <v>2550</v>
      </c>
      <c r="E79" s="20">
        <f>+D79/C79*100</f>
        <v>49.03846153846153</v>
      </c>
    </row>
    <row r="80" spans="1:5" ht="12.75">
      <c r="A80" s="11">
        <v>24000000</v>
      </c>
      <c r="B80" s="10" t="s">
        <v>54</v>
      </c>
      <c r="C80" s="17">
        <f>C81</f>
        <v>61300</v>
      </c>
      <c r="D80" s="17">
        <f>D81</f>
        <v>72232.79</v>
      </c>
      <c r="E80" s="19">
        <f>+D80/C80*100</f>
        <v>117.8348939641109</v>
      </c>
    </row>
    <row r="81" spans="1:5" ht="12.75">
      <c r="A81" s="11">
        <v>24060000</v>
      </c>
      <c r="B81" s="10" t="s">
        <v>55</v>
      </c>
      <c r="C81" s="17">
        <f>C82</f>
        <v>61300</v>
      </c>
      <c r="D81" s="17">
        <f>D82</f>
        <v>72232.79</v>
      </c>
      <c r="E81" s="19">
        <f>+D81/C81*100</f>
        <v>117.8348939641109</v>
      </c>
    </row>
    <row r="82" spans="1:5" ht="12.75">
      <c r="A82" s="12">
        <v>24060300</v>
      </c>
      <c r="B82" s="13" t="s">
        <v>55</v>
      </c>
      <c r="C82" s="18">
        <v>61300</v>
      </c>
      <c r="D82" s="18">
        <v>72232.79</v>
      </c>
      <c r="E82" s="20">
        <f>+D82/C82*100</f>
        <v>117.8348939641109</v>
      </c>
    </row>
    <row r="83" spans="1:5" ht="12.75">
      <c r="A83" s="83">
        <v>30000000</v>
      </c>
      <c r="B83" s="84" t="s">
        <v>118</v>
      </c>
      <c r="C83" s="17">
        <f aca="true" t="shared" si="3" ref="C83:D85">C84</f>
        <v>0</v>
      </c>
      <c r="D83" s="17">
        <f t="shared" si="3"/>
        <v>200</v>
      </c>
      <c r="E83" s="19"/>
    </row>
    <row r="84" spans="1:5" ht="12.75">
      <c r="A84" s="83">
        <v>31000000</v>
      </c>
      <c r="B84" s="84" t="s">
        <v>119</v>
      </c>
      <c r="C84" s="17">
        <f t="shared" si="3"/>
        <v>0</v>
      </c>
      <c r="D84" s="17">
        <f t="shared" si="3"/>
        <v>200</v>
      </c>
      <c r="E84" s="19"/>
    </row>
    <row r="85" spans="1:5" ht="51">
      <c r="A85" s="83">
        <v>31010000</v>
      </c>
      <c r="B85" s="85" t="s">
        <v>120</v>
      </c>
      <c r="C85" s="17">
        <f t="shared" si="3"/>
        <v>0</v>
      </c>
      <c r="D85" s="17">
        <f t="shared" si="3"/>
        <v>200</v>
      </c>
      <c r="E85" s="19"/>
    </row>
    <row r="86" spans="1:5" ht="51">
      <c r="A86" s="82">
        <v>31010200</v>
      </c>
      <c r="B86" s="86" t="s">
        <v>121</v>
      </c>
      <c r="C86" s="18">
        <v>0</v>
      </c>
      <c r="D86" s="18">
        <v>200</v>
      </c>
      <c r="E86" s="20"/>
    </row>
    <row r="87" spans="1:5" ht="12.75">
      <c r="A87" s="56"/>
      <c r="B87" s="56" t="s">
        <v>90</v>
      </c>
      <c r="C87" s="41">
        <f>+C59+C15+C83</f>
        <v>455172300</v>
      </c>
      <c r="D87" s="41">
        <f>+D59+D15+D83</f>
        <v>256035499.91</v>
      </c>
      <c r="E87" s="42">
        <f aca="true" t="shared" si="4" ref="E87:E99">+D87/C87*100</f>
        <v>56.250237527635136</v>
      </c>
    </row>
    <row r="88" spans="1:5" ht="12.75">
      <c r="A88" s="57">
        <v>40000000</v>
      </c>
      <c r="B88" s="43" t="s">
        <v>28</v>
      </c>
      <c r="C88" s="41">
        <f>C89</f>
        <v>74630900</v>
      </c>
      <c r="D88" s="41">
        <f>D89</f>
        <v>46698100</v>
      </c>
      <c r="E88" s="42">
        <f t="shared" si="4"/>
        <v>62.57207135382261</v>
      </c>
    </row>
    <row r="89" spans="1:5" ht="12.75">
      <c r="A89" s="11">
        <v>41000000</v>
      </c>
      <c r="B89" s="10" t="s">
        <v>29</v>
      </c>
      <c r="C89" s="17">
        <f>+C90</f>
        <v>74630900</v>
      </c>
      <c r="D89" s="17">
        <f>+D90</f>
        <v>46698100</v>
      </c>
      <c r="E89" s="19">
        <f t="shared" si="4"/>
        <v>62.57207135382261</v>
      </c>
    </row>
    <row r="90" spans="1:5" ht="12.75">
      <c r="A90" s="11">
        <v>4103000</v>
      </c>
      <c r="B90" s="10" t="s">
        <v>71</v>
      </c>
      <c r="C90" s="17">
        <f>+C91</f>
        <v>74630900</v>
      </c>
      <c r="D90" s="17">
        <f>+D91</f>
        <v>46698100</v>
      </c>
      <c r="E90" s="19">
        <f t="shared" si="4"/>
        <v>62.57207135382261</v>
      </c>
    </row>
    <row r="91" spans="1:5" ht="12.75">
      <c r="A91" s="38">
        <v>41033900</v>
      </c>
      <c r="B91" s="36" t="s">
        <v>30</v>
      </c>
      <c r="C91" s="18">
        <v>74630900</v>
      </c>
      <c r="D91" s="18">
        <v>46698100</v>
      </c>
      <c r="E91" s="20">
        <f t="shared" si="4"/>
        <v>62.57207135382261</v>
      </c>
    </row>
    <row r="92" spans="1:5" ht="25.5">
      <c r="A92" s="58"/>
      <c r="B92" s="59" t="s">
        <v>59</v>
      </c>
      <c r="C92" s="41">
        <f>+C87+C88</f>
        <v>529803200</v>
      </c>
      <c r="D92" s="41">
        <f>+D87+D88</f>
        <v>302733599.90999997</v>
      </c>
      <c r="E92" s="42">
        <f t="shared" si="4"/>
        <v>57.14076470470544</v>
      </c>
    </row>
    <row r="93" spans="1:5" ht="12.75">
      <c r="A93" s="11">
        <v>41040000</v>
      </c>
      <c r="B93" s="51" t="s">
        <v>70</v>
      </c>
      <c r="C93" s="17">
        <f>C94</f>
        <v>850471</v>
      </c>
      <c r="D93" s="17">
        <f>D94</f>
        <v>425232</v>
      </c>
      <c r="E93" s="19">
        <f t="shared" si="4"/>
        <v>49.99958846333385</v>
      </c>
    </row>
    <row r="94" spans="1:5" ht="38.25">
      <c r="A94" s="12">
        <v>41040200</v>
      </c>
      <c r="B94" s="50" t="s">
        <v>69</v>
      </c>
      <c r="C94" s="18">
        <v>850471</v>
      </c>
      <c r="D94" s="18">
        <v>425232</v>
      </c>
      <c r="E94" s="20">
        <f t="shared" si="4"/>
        <v>49.99958846333385</v>
      </c>
    </row>
    <row r="95" spans="1:5" ht="12.75">
      <c r="A95" s="11">
        <v>41050000</v>
      </c>
      <c r="B95" s="37" t="s">
        <v>73</v>
      </c>
      <c r="C95" s="17">
        <f>SUM(C96:C98)</f>
        <v>2244808</v>
      </c>
      <c r="D95" s="17">
        <f>SUM(D96:D98)</f>
        <v>1074551</v>
      </c>
      <c r="E95" s="19">
        <f t="shared" si="4"/>
        <v>47.86828093983984</v>
      </c>
    </row>
    <row r="96" spans="1:5" ht="25.5">
      <c r="A96" s="55" t="s">
        <v>83</v>
      </c>
      <c r="B96" s="52" t="s">
        <v>82</v>
      </c>
      <c r="C96" s="32">
        <v>1346220</v>
      </c>
      <c r="D96" s="32">
        <v>737759</v>
      </c>
      <c r="E96" s="31">
        <f t="shared" si="4"/>
        <v>54.80226114602368</v>
      </c>
    </row>
    <row r="97" spans="1:5" ht="38.25">
      <c r="A97" s="55" t="s">
        <v>85</v>
      </c>
      <c r="B97" s="52" t="s">
        <v>84</v>
      </c>
      <c r="C97" s="32">
        <v>732600</v>
      </c>
      <c r="D97" s="32">
        <v>253799</v>
      </c>
      <c r="E97" s="31">
        <f t="shared" si="4"/>
        <v>34.64359814359814</v>
      </c>
    </row>
    <row r="98" spans="1:5" ht="12.75">
      <c r="A98" s="28">
        <v>41053900</v>
      </c>
      <c r="B98" s="29" t="s">
        <v>72</v>
      </c>
      <c r="C98" s="18">
        <v>165988</v>
      </c>
      <c r="D98" s="18">
        <v>82993</v>
      </c>
      <c r="E98" s="20">
        <f t="shared" si="4"/>
        <v>49.99939754681061</v>
      </c>
    </row>
    <row r="99" spans="1:5" ht="24" customHeight="1">
      <c r="A99" s="40"/>
      <c r="B99" s="66" t="s">
        <v>75</v>
      </c>
      <c r="C99" s="41">
        <f>C87+C88+C93+C95</f>
        <v>532898479</v>
      </c>
      <c r="D99" s="41">
        <f>D87+D88+D93+D95</f>
        <v>304233382.90999997</v>
      </c>
      <c r="E99" s="42">
        <f t="shared" si="4"/>
        <v>57.09030798528513</v>
      </c>
    </row>
    <row r="100" spans="1:5" ht="12.75">
      <c r="A100" s="62"/>
      <c r="B100" s="63"/>
      <c r="C100" s="64"/>
      <c r="D100" s="64"/>
      <c r="E100" s="65"/>
    </row>
    <row r="101" spans="1:5" ht="27.75" customHeight="1">
      <c r="A101" s="95" t="s">
        <v>104</v>
      </c>
      <c r="B101" s="95"/>
      <c r="C101" s="96"/>
      <c r="D101" s="96"/>
      <c r="E101" s="49" t="s">
        <v>114</v>
      </c>
    </row>
    <row r="102" spans="1:5" ht="15" customHeight="1">
      <c r="A102" s="22"/>
      <c r="B102" s="3"/>
      <c r="C102" s="22"/>
      <c r="D102" s="22"/>
      <c r="E102" s="77"/>
    </row>
    <row r="103" spans="1:5" ht="18.75" customHeight="1">
      <c r="A103" s="94" t="s">
        <v>31</v>
      </c>
      <c r="B103" s="94" t="s">
        <v>103</v>
      </c>
      <c r="C103" s="90" t="s">
        <v>107</v>
      </c>
      <c r="D103" s="90" t="s">
        <v>123</v>
      </c>
      <c r="E103" s="90" t="s">
        <v>108</v>
      </c>
    </row>
    <row r="104" spans="1:5" ht="75.75" customHeight="1">
      <c r="A104" s="94"/>
      <c r="B104" s="94"/>
      <c r="C104" s="90"/>
      <c r="D104" s="90"/>
      <c r="E104" s="90"/>
    </row>
    <row r="105" spans="1:5" ht="12.75">
      <c r="A105" s="4">
        <v>10000000</v>
      </c>
      <c r="B105" s="5" t="s">
        <v>0</v>
      </c>
      <c r="C105" s="23">
        <f>C106</f>
        <v>163500</v>
      </c>
      <c r="D105" s="23">
        <f>D106</f>
        <v>89608.60999999999</v>
      </c>
      <c r="E105" s="19">
        <f aca="true" t="shared" si="5" ref="E105:E110">+D105/C105*100</f>
        <v>54.80648929663607</v>
      </c>
    </row>
    <row r="106" spans="1:5" ht="12.75">
      <c r="A106" s="6">
        <v>19000000</v>
      </c>
      <c r="B106" s="7" t="s">
        <v>50</v>
      </c>
      <c r="C106" s="24">
        <f>C107</f>
        <v>163500</v>
      </c>
      <c r="D106" s="24">
        <f>D107</f>
        <v>89608.60999999999</v>
      </c>
      <c r="E106" s="19">
        <f t="shared" si="5"/>
        <v>54.80648929663607</v>
      </c>
    </row>
    <row r="107" spans="1:5" ht="12.75">
      <c r="A107" s="6">
        <v>19010000</v>
      </c>
      <c r="B107" s="7" t="s">
        <v>20</v>
      </c>
      <c r="C107" s="24">
        <f>SUM(C108:C109)</f>
        <v>163500</v>
      </c>
      <c r="D107" s="24">
        <f>SUM(D108:D109)</f>
        <v>89608.60999999999</v>
      </c>
      <c r="E107" s="19">
        <f t="shared" si="5"/>
        <v>54.80648929663607</v>
      </c>
    </row>
    <row r="108" spans="1:5" ht="51">
      <c r="A108" s="53">
        <v>19010100</v>
      </c>
      <c r="B108" s="61" t="s">
        <v>86</v>
      </c>
      <c r="C108" s="25">
        <v>20500</v>
      </c>
      <c r="D108" s="25">
        <v>9563.32</v>
      </c>
      <c r="E108" s="20">
        <f t="shared" si="5"/>
        <v>46.650341463414634</v>
      </c>
    </row>
    <row r="109" spans="1:5" ht="38.25">
      <c r="A109" s="53">
        <v>19010300</v>
      </c>
      <c r="B109" s="61" t="s">
        <v>34</v>
      </c>
      <c r="C109" s="25">
        <v>143000</v>
      </c>
      <c r="D109" s="25">
        <v>80045.29</v>
      </c>
      <c r="E109" s="20">
        <f t="shared" si="5"/>
        <v>55.97572727272727</v>
      </c>
    </row>
    <row r="110" spans="1:5" ht="12.75">
      <c r="A110" s="4">
        <v>20000000</v>
      </c>
      <c r="B110" s="5" t="s">
        <v>21</v>
      </c>
      <c r="C110" s="23">
        <f>C111+C115</f>
        <v>4595600</v>
      </c>
      <c r="D110" s="23">
        <f>D111+D115</f>
        <v>1752086.11</v>
      </c>
      <c r="E110" s="19">
        <f t="shared" si="5"/>
        <v>38.125296152841855</v>
      </c>
    </row>
    <row r="111" spans="1:5" ht="12.75">
      <c r="A111" s="4">
        <v>24000000</v>
      </c>
      <c r="B111" s="5" t="s">
        <v>56</v>
      </c>
      <c r="C111" s="24">
        <f>C112+C114</f>
        <v>0</v>
      </c>
      <c r="D111" s="24">
        <f>D112+D114</f>
        <v>102695.23</v>
      </c>
      <c r="E111" s="19">
        <v>0</v>
      </c>
    </row>
    <row r="112" spans="1:5" ht="12.75">
      <c r="A112" s="4">
        <v>24060000</v>
      </c>
      <c r="B112" s="5" t="s">
        <v>51</v>
      </c>
      <c r="C112" s="27">
        <f>C113</f>
        <v>0</v>
      </c>
      <c r="D112" s="27">
        <f>D113</f>
        <v>9379.75</v>
      </c>
      <c r="E112" s="19">
        <v>0</v>
      </c>
    </row>
    <row r="113" spans="1:5" ht="38.25">
      <c r="A113" s="54">
        <v>24062100</v>
      </c>
      <c r="B113" s="61" t="s">
        <v>87</v>
      </c>
      <c r="C113" s="26">
        <v>0</v>
      </c>
      <c r="D113" s="26">
        <v>9379.75</v>
      </c>
      <c r="E113" s="20"/>
    </row>
    <row r="114" spans="1:5" ht="25.5">
      <c r="A114" s="54">
        <v>24170000</v>
      </c>
      <c r="B114" s="29" t="s">
        <v>113</v>
      </c>
      <c r="C114" s="26">
        <v>0</v>
      </c>
      <c r="D114" s="26">
        <v>93315.48</v>
      </c>
      <c r="E114" s="20"/>
    </row>
    <row r="115" spans="1:5" ht="12.75">
      <c r="A115" s="4">
        <v>25000000</v>
      </c>
      <c r="B115" s="5" t="s">
        <v>35</v>
      </c>
      <c r="C115" s="27">
        <f>C116+C121</f>
        <v>4595600</v>
      </c>
      <c r="D115" s="27">
        <f>D116+D121</f>
        <v>1649390.8800000001</v>
      </c>
      <c r="E115" s="19">
        <f>+D115/C115*100</f>
        <v>35.890653668726614</v>
      </c>
    </row>
    <row r="116" spans="1:5" ht="25.5">
      <c r="A116" s="4">
        <v>25010000</v>
      </c>
      <c r="B116" s="5" t="s">
        <v>26</v>
      </c>
      <c r="C116" s="27">
        <f>C117+C120+C119</f>
        <v>4595600</v>
      </c>
      <c r="D116" s="27">
        <f>D117+D120+D119+D118</f>
        <v>1271840.29</v>
      </c>
      <c r="E116" s="19">
        <f>+D116/C116*100</f>
        <v>27.675173861954917</v>
      </c>
    </row>
    <row r="117" spans="1:5" ht="25.5">
      <c r="A117" s="2">
        <v>25010100</v>
      </c>
      <c r="B117" s="1" t="s">
        <v>37</v>
      </c>
      <c r="C117" s="26">
        <v>4391978</v>
      </c>
      <c r="D117" s="26">
        <v>1159648.79</v>
      </c>
      <c r="E117" s="20">
        <f>+D117/C117*100</f>
        <v>26.403793233936966</v>
      </c>
    </row>
    <row r="118" spans="1:5" ht="25.5">
      <c r="A118" s="2">
        <v>25010200</v>
      </c>
      <c r="B118" s="29" t="s">
        <v>74</v>
      </c>
      <c r="C118" s="26">
        <v>0</v>
      </c>
      <c r="D118" s="26">
        <v>985</v>
      </c>
      <c r="E118" s="20"/>
    </row>
    <row r="119" spans="1:5" ht="38.25">
      <c r="A119" s="28">
        <v>25010300</v>
      </c>
      <c r="B119" s="29" t="s">
        <v>88</v>
      </c>
      <c r="C119" s="26">
        <v>203622</v>
      </c>
      <c r="D119" s="26">
        <v>97983.46</v>
      </c>
      <c r="E119" s="20">
        <f>+D119/C119*100</f>
        <v>48.120271876319855</v>
      </c>
    </row>
    <row r="120" spans="1:5" ht="25.5">
      <c r="A120" s="2">
        <v>25010400</v>
      </c>
      <c r="B120" s="1" t="s">
        <v>38</v>
      </c>
      <c r="C120" s="26">
        <v>0</v>
      </c>
      <c r="D120" s="26">
        <v>13223.04</v>
      </c>
      <c r="E120" s="20"/>
    </row>
    <row r="121" spans="1:5" ht="12.75">
      <c r="A121" s="4">
        <v>25020000</v>
      </c>
      <c r="B121" s="5" t="s">
        <v>57</v>
      </c>
      <c r="C121" s="27">
        <f>C122+C123</f>
        <v>0</v>
      </c>
      <c r="D121" s="27">
        <f>D122+D123</f>
        <v>377550.59</v>
      </c>
      <c r="E121" s="19">
        <v>0</v>
      </c>
    </row>
    <row r="122" spans="1:5" ht="12.75">
      <c r="A122" s="2">
        <v>25020100</v>
      </c>
      <c r="B122" s="1" t="s">
        <v>36</v>
      </c>
      <c r="C122" s="26">
        <v>0</v>
      </c>
      <c r="D122" s="26">
        <v>342550.59</v>
      </c>
      <c r="E122" s="20">
        <v>0</v>
      </c>
    </row>
    <row r="123" spans="1:5" ht="76.5">
      <c r="A123" s="2">
        <v>25020200</v>
      </c>
      <c r="B123" s="15" t="s">
        <v>106</v>
      </c>
      <c r="C123" s="26">
        <v>0</v>
      </c>
      <c r="D123" s="26">
        <v>35000</v>
      </c>
      <c r="E123" s="20">
        <v>0</v>
      </c>
    </row>
    <row r="124" spans="1:5" ht="12.75">
      <c r="A124" s="4">
        <v>30000000</v>
      </c>
      <c r="B124" s="70" t="s">
        <v>96</v>
      </c>
      <c r="C124" s="27">
        <f aca="true" t="shared" si="6" ref="C124:D126">C125</f>
        <v>0</v>
      </c>
      <c r="D124" s="27">
        <f t="shared" si="6"/>
        <v>82880</v>
      </c>
      <c r="E124" s="19"/>
    </row>
    <row r="125" spans="1:5" ht="12.75">
      <c r="A125" s="4">
        <v>33000000</v>
      </c>
      <c r="B125" s="70" t="s">
        <v>97</v>
      </c>
      <c r="C125" s="27">
        <f t="shared" si="6"/>
        <v>0</v>
      </c>
      <c r="D125" s="27">
        <f t="shared" si="6"/>
        <v>82880</v>
      </c>
      <c r="E125" s="19"/>
    </row>
    <row r="126" spans="1:5" ht="12.75">
      <c r="A126" s="4">
        <v>33010000</v>
      </c>
      <c r="B126" s="70" t="s">
        <v>98</v>
      </c>
      <c r="C126" s="27">
        <f t="shared" si="6"/>
        <v>0</v>
      </c>
      <c r="D126" s="27">
        <f t="shared" si="6"/>
        <v>82880</v>
      </c>
      <c r="E126" s="19"/>
    </row>
    <row r="127" spans="1:5" ht="51">
      <c r="A127" s="2">
        <v>33010100</v>
      </c>
      <c r="B127" s="69" t="s">
        <v>99</v>
      </c>
      <c r="C127" s="26">
        <v>0</v>
      </c>
      <c r="D127" s="26">
        <v>82880</v>
      </c>
      <c r="E127" s="20"/>
    </row>
    <row r="128" spans="1:5" ht="12.75">
      <c r="A128" s="4">
        <v>50000000</v>
      </c>
      <c r="B128" s="5" t="s">
        <v>27</v>
      </c>
      <c r="C128" s="27">
        <f>C129</f>
        <v>29900</v>
      </c>
      <c r="D128" s="27">
        <f>D129</f>
        <v>29513.2</v>
      </c>
      <c r="E128" s="30">
        <f>+D128/C128*100</f>
        <v>98.70635451505017</v>
      </c>
    </row>
    <row r="129" spans="1:5" ht="38.25">
      <c r="A129" s="2">
        <v>50110000</v>
      </c>
      <c r="B129" s="1" t="s">
        <v>58</v>
      </c>
      <c r="C129" s="26">
        <v>29900</v>
      </c>
      <c r="D129" s="26">
        <v>29513.2</v>
      </c>
      <c r="E129" s="31">
        <f>+D129/C129*100</f>
        <v>98.70635451505017</v>
      </c>
    </row>
    <row r="130" spans="1:5" ht="12.75">
      <c r="A130" s="60"/>
      <c r="B130" s="56" t="s">
        <v>90</v>
      </c>
      <c r="C130" s="45">
        <f>C105+C110+C128+C124</f>
        <v>4789000</v>
      </c>
      <c r="D130" s="45">
        <f>D105+D110+D128+D124</f>
        <v>1954087.9200000002</v>
      </c>
      <c r="E130" s="46">
        <f>+D130/C130*100</f>
        <v>40.803673418250156</v>
      </c>
    </row>
    <row r="131" spans="1:5" ht="14.25">
      <c r="A131" s="47"/>
      <c r="B131" s="48" t="s">
        <v>75</v>
      </c>
      <c r="C131" s="45">
        <f>+C130</f>
        <v>4789000</v>
      </c>
      <c r="D131" s="45">
        <f>+D130</f>
        <v>1954087.9200000002</v>
      </c>
      <c r="E131" s="46">
        <f>+D131/C131*100</f>
        <v>40.803673418250156</v>
      </c>
    </row>
    <row r="132" spans="1:5" ht="12.75">
      <c r="A132" s="77"/>
      <c r="B132" s="77"/>
      <c r="C132" s="77"/>
      <c r="D132" s="77"/>
      <c r="E132" s="77"/>
    </row>
    <row r="133" spans="1:5" ht="12.75">
      <c r="A133" s="77"/>
      <c r="B133" s="77"/>
      <c r="C133" s="77"/>
      <c r="D133" s="77"/>
      <c r="E133" s="77"/>
    </row>
    <row r="134" spans="1:5" ht="18.75">
      <c r="A134" s="101" t="s">
        <v>125</v>
      </c>
      <c r="B134" s="102"/>
      <c r="C134" s="103"/>
      <c r="D134" s="101" t="s">
        <v>126</v>
      </c>
      <c r="E134" s="104"/>
    </row>
    <row r="135" spans="1:5" ht="18.75">
      <c r="A135" s="105"/>
      <c r="B135" s="102"/>
      <c r="C135" s="103"/>
      <c r="D135" s="106"/>
      <c r="E135" s="104"/>
    </row>
    <row r="136" spans="1:5" ht="18.75">
      <c r="A136" s="107" t="s">
        <v>76</v>
      </c>
      <c r="B136" s="102"/>
      <c r="C136" s="108"/>
      <c r="D136" s="108"/>
      <c r="E136" s="104"/>
    </row>
    <row r="137" spans="1:5" ht="18.75">
      <c r="A137" s="109" t="s">
        <v>77</v>
      </c>
      <c r="B137" s="109"/>
      <c r="C137" s="108"/>
      <c r="D137" s="108"/>
      <c r="E137" s="104"/>
    </row>
    <row r="138" spans="1:5" ht="18.75">
      <c r="A138" s="109" t="s">
        <v>78</v>
      </c>
      <c r="B138" s="109"/>
      <c r="C138" s="108"/>
      <c r="D138" s="108" t="s">
        <v>89</v>
      </c>
      <c r="E138" s="104"/>
    </row>
    <row r="139" spans="1:5" ht="12.75">
      <c r="A139" s="77"/>
      <c r="B139" s="77"/>
      <c r="C139" s="77"/>
      <c r="D139" s="77"/>
      <c r="E139" s="77"/>
    </row>
  </sheetData>
  <sheetProtection/>
  <mergeCells count="17">
    <mergeCell ref="C1:D1"/>
    <mergeCell ref="C4:F4"/>
    <mergeCell ref="A101:D101"/>
    <mergeCell ref="A103:A104"/>
    <mergeCell ref="B103:B104"/>
    <mergeCell ref="C103:C104"/>
    <mergeCell ref="D103:D104"/>
    <mergeCell ref="E103:E10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</mergeCells>
  <conditionalFormatting sqref="C106:D109 C111:D129">
    <cfRule type="expression" priority="1" dxfId="1" stopIfTrue="1">
      <formula>($C106=999)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2022-08-10T11:43:13Z</cp:lastPrinted>
  <dcterms:created xsi:type="dcterms:W3CDTF">2015-04-15T06:48:28Z</dcterms:created>
  <dcterms:modified xsi:type="dcterms:W3CDTF">2022-08-10T11:44:44Z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